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ediafirst123.sharepoint.com/Clients/05 Marketing/2026/60 Minute Crisis Downloadable Hero/"/>
    </mc:Choice>
  </mc:AlternateContent>
  <xr:revisionPtr revIDLastSave="1" documentId="11_0C59FCC08C3B53C69536800F01EF3004EFAC96BB" xr6:coauthVersionLast="47" xr6:coauthVersionMax="47" xr10:uidLastSave="{A1A97BDB-905B-4784-9862-19D24A209EC0}"/>
  <bookViews>
    <workbookView xWindow="30780" yWindow="2385" windowWidth="22455" windowHeight="13095" firstSheet="3" activeTab="3" xr2:uid="{00000000-000D-0000-FFFF-FFFF00000000}"/>
  </bookViews>
  <sheets>
    <sheet name="Control Centre" sheetId="1" r:id="rId1"/>
    <sheet name="Setup &amp; Instructions" sheetId="2" r:id="rId2"/>
    <sheet name="Enquiries" sheetId="3" r:id="rId3"/>
    <sheet name="Stakeholders" sheetId="4" r:id="rId4"/>
  </sheets>
  <definedNames>
    <definedName name="ActionStatus">'Setup &amp; Instructions'!$A$8:$A$13</definedName>
    <definedName name="AudienceType">'Setup &amp; Instructions'!$D$8:$D$15</definedName>
    <definedName name="Channel">'Setup &amp; Instructions'!$E$8:$E$18</definedName>
    <definedName name="EnquiryStatus">'Setup &amp; Instructions'!$C$8:$C$14</definedName>
    <definedName name="Priority">'Setup &amp; Instructions'!$B$8:$B$10</definedName>
    <definedName name="StakeholderStatus">'Setup &amp; Instructions'!$F$8:$F$12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4" l="1"/>
  <c r="A18" i="4"/>
  <c r="A17" i="4"/>
  <c r="A16" i="4"/>
  <c r="A15" i="4"/>
  <c r="A14" i="4"/>
  <c r="A13" i="4"/>
  <c r="A12" i="4"/>
  <c r="A11" i="4"/>
  <c r="A10" i="4"/>
  <c r="A9" i="4"/>
  <c r="A8" i="4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H24" i="1"/>
  <c r="H23" i="1"/>
  <c r="H22" i="1"/>
  <c r="H21" i="1"/>
  <c r="H20" i="1"/>
  <c r="H19" i="1"/>
  <c r="H18" i="1"/>
  <c r="H17" i="1"/>
  <c r="G11" i="1"/>
  <c r="G10" i="1"/>
  <c r="G9" i="1"/>
  <c r="G8" i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Media First</author>
  </authors>
  <commentList>
    <comment ref="B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Use a short working title.</t>
        </r>
      </text>
    </comment>
    <comment ref="B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Fixed time used for elapsed-time prompts.</t>
        </r>
      </text>
    </comment>
    <comment ref="B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Person directing communications activity.</t>
        </r>
      </text>
    </comment>
    <comment ref="B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Person authorised to approve priority communications.</t>
        </r>
      </text>
    </comment>
    <comment ref="B1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Teams, phone bridge or agreed fallback.</t>
        </r>
      </text>
    </comment>
    <comment ref="B1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Internal review point, not necessarily an external promise.</t>
        </r>
      </text>
    </comment>
    <comment ref="A16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Automatic action ID.</t>
        </r>
      </text>
    </comment>
    <comment ref="B16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A guide, not a rigid sequence.</t>
        </r>
      </text>
    </comment>
    <comment ref="C16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What needs to happen.</t>
        </r>
      </text>
    </comment>
    <comment ref="D16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Minimum useful outcome.</t>
        </r>
      </text>
    </comment>
    <comment ref="E16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Named person or role.</t>
        </r>
      </text>
    </comment>
    <comment ref="F1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Current status.</t>
        </r>
      </text>
    </comment>
    <comment ref="G16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Indicative minutes after activation.</t>
        </r>
      </text>
    </comment>
    <comment ref="H16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Automatic flag.</t>
        </r>
      </text>
    </comment>
    <comment ref="I16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Fixed completion time.</t>
        </r>
      </text>
    </comment>
    <comment ref="J1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Supporting link.</t>
        </r>
      </text>
    </comment>
    <comment ref="K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Record only material decisions or blockers.</t>
        </r>
      </text>
    </comment>
    <comment ref="L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Immediate follow-up.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Media First</author>
  </authors>
  <commentList>
    <comment ref="A2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Automatic ID.</t>
        </r>
      </text>
    </comment>
    <comment ref="B2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Name or role-holder.</t>
        </r>
      </text>
    </comment>
    <comment ref="C23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Crisis communications role.</t>
        </r>
      </text>
    </comment>
    <comment ref="D23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Secure number.</t>
        </r>
      </text>
    </comment>
    <comment ref="E23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Work email.</t>
        </r>
      </text>
    </comment>
    <comment ref="F23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Fallback contact or route.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Media First</author>
  </authors>
  <commentList>
    <comment ref="A7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Automatic ID.</t>
        </r>
      </text>
    </comment>
    <comment ref="B7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Enter fixed date and time.</t>
        </r>
      </text>
    </comment>
    <comment ref="C7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Journalist, employee, regulator, customer or other stakeholder.</t>
        </r>
      </text>
    </comment>
    <comment ref="D7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Audience category.</t>
        </r>
      </text>
    </comment>
    <comment ref="E7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Record the exact request or proactive information need.</t>
        </r>
      </text>
    </comment>
    <comment ref="F7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Actual deadline.</t>
        </r>
      </text>
    </comment>
    <comment ref="G7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Immediate, Next or Monitor.</t>
        </r>
      </text>
    </comment>
    <comment ref="H7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Person responsible.</t>
        </r>
      </text>
    </comment>
    <comment ref="I7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Use an agreed line. Keep it concise.</t>
        </r>
      </text>
    </comment>
    <comment ref="J7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Approver, fact source or link to approved material.</t>
        </r>
      </text>
    </comment>
    <comment ref="K7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Current handling status.</t>
        </r>
      </text>
    </comment>
    <comment ref="L7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Fixed response time.</t>
        </r>
      </text>
    </comment>
    <comment ref="M7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Further action, correspondence or evidence link.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Media First</author>
  </authors>
  <commentList>
    <comment ref="A7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Automatic ID.</t>
        </r>
      </text>
    </comment>
    <comment ref="B7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Specific affected group.</t>
        </r>
      </text>
    </comment>
    <comment ref="C7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Action, information or reassurance needed now.</t>
        </r>
      </text>
    </comment>
    <comment ref="D7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Relationship or communication owner.</t>
        </r>
      </text>
    </comment>
    <comment ref="E7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Immediate, Next or Monitor.</t>
        </r>
      </text>
    </comment>
    <comment ref="F7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Preferred route.</t>
        </r>
      </text>
    </comment>
    <comment ref="G7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Current communication status.</t>
        </r>
      </text>
    </comment>
    <comment ref="H7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Last contact or next commitment.</t>
        </r>
      </text>
    </comment>
    <comment ref="I7" authorId="0" shapeId="0" xr:uid="{00000000-0006-0000-0300-000009000000}">
      <text>
        <r>
          <rPr>
            <sz val="11"/>
            <color theme="1"/>
            <rFont val="Calibri"/>
            <family val="2"/>
            <scheme val="minor"/>
          </rPr>
          <t>Mandatory obligation, fallback route or context.</t>
        </r>
      </text>
    </comment>
  </commentList>
</comments>
</file>

<file path=xl/sharedStrings.xml><?xml version="1.0" encoding="utf-8"?>
<sst xmlns="http://schemas.openxmlformats.org/spreadsheetml/2006/main" count="192" uniqueCount="148">
  <si>
    <t>Crisis Communications in the First 60 Minutes</t>
  </si>
  <si>
    <t>One page for the essentials: what has happened, what must happen next, who owns it and what needs approval.</t>
  </si>
  <si>
    <t>Control Centre</t>
  </si>
  <si>
    <t>Enquiries</t>
  </si>
  <si>
    <t>Stakeholders</t>
  </si>
  <si>
    <t>Setup &amp; Instructions</t>
  </si>
  <si>
    <t>Incident setup</t>
  </si>
  <si>
    <t>Live position</t>
  </si>
  <si>
    <t>Incident name</t>
  </si>
  <si>
    <t>Actions complete</t>
  </si>
  <si>
    <t>Activated date / time</t>
  </si>
  <si>
    <t>Immediate enquiries open</t>
  </si>
  <si>
    <t>Communications lead</t>
  </si>
  <si>
    <t>Overdue enquiries</t>
  </si>
  <si>
    <t>Approver</t>
  </si>
  <si>
    <t>Priority stakeholders outstanding</t>
  </si>
  <si>
    <t>Coordination channel</t>
  </si>
  <si>
    <t>Next review</t>
  </si>
  <si>
    <t>Next internal review</t>
  </si>
  <si>
    <t>Eight actions for the first hour</t>
  </si>
  <si>
    <t>ID</t>
  </si>
  <si>
    <t>Phase</t>
  </si>
  <si>
    <t>Action</t>
  </si>
  <si>
    <t>Output</t>
  </si>
  <si>
    <t>Owner</t>
  </si>
  <si>
    <t>Status</t>
  </si>
  <si>
    <t>Target</t>
  </si>
  <si>
    <t>Timing</t>
  </si>
  <si>
    <t>Completed</t>
  </si>
  <si>
    <t>Evidence / link</t>
  </si>
  <si>
    <t>Decision / blocker</t>
  </si>
  <si>
    <t>Next step</t>
  </si>
  <si>
    <t>ACT-001</t>
  </si>
  <si>
    <t>0-10</t>
  </si>
  <si>
    <t>Confirm the incident</t>
  </si>
  <si>
    <t>Concise description, response level and operational source</t>
  </si>
  <si>
    <t>Not started</t>
  </si>
  <si>
    <t>ACT-002</t>
  </si>
  <si>
    <t>Open the coordination channel</t>
  </si>
  <si>
    <t>Comms lead, log keeper and essential advisers connected</t>
  </si>
  <si>
    <t>ACT-003</t>
  </si>
  <si>
    <t>0-15</t>
  </si>
  <si>
    <t>Separate knowns from unknowns</t>
  </si>
  <si>
    <t>Verified facts, significant gaps and source owners identified</t>
  </si>
  <si>
    <t>ACT-004</t>
  </si>
  <si>
    <t>0-20</t>
  </si>
  <si>
    <t>Confirm owners and approval route</t>
  </si>
  <si>
    <t>Owners, approver, deputy and escalation route agreed</t>
  </si>
  <si>
    <t>ACT-005</t>
  </si>
  <si>
    <t>0-25</t>
  </si>
  <si>
    <t>Prioritise affected stakeholders</t>
  </si>
  <si>
    <t>Immediate audiences, obligations and channels identified</t>
  </si>
  <si>
    <t>ACT-006</t>
  </si>
  <si>
    <t>0-30</t>
  </si>
  <si>
    <t>Activate monitoring and enquiry handling</t>
  </si>
  <si>
    <t>Press, social and stakeholder requests captured in one log</t>
  </si>
  <si>
    <t>ACT-007</t>
  </si>
  <si>
    <t>0-45</t>
  </si>
  <si>
    <t>Prepare and approve the first response</t>
  </si>
  <si>
    <t>Internal lines and external acknowledgement ready or issued</t>
  </si>
  <si>
    <t>ACT-008</t>
  </si>
  <si>
    <t>0-60</t>
  </si>
  <si>
    <t>Brief handlers and agree next review</t>
  </si>
  <si>
    <t>Approved lines shared and next review point set</t>
  </si>
  <si>
    <t>Prepare the workbook before a crisis. During a live incident, use the Control Centre and Enquiries tabs.</t>
  </si>
  <si>
    <t>ActionStatus</t>
  </si>
  <si>
    <t>Priority</t>
  </si>
  <si>
    <t>EnquiryStatus</t>
  </si>
  <si>
    <t>AudienceType</t>
  </si>
  <si>
    <t>Channel</t>
  </si>
  <si>
    <t>StakeholderStatus</t>
  </si>
  <si>
    <t>How to use it</t>
  </si>
  <si>
    <t>Immediate</t>
  </si>
  <si>
    <t>New</t>
  </si>
  <si>
    <t>Employees</t>
  </si>
  <si>
    <t>Email</t>
  </si>
  <si>
    <t>Not assessed</t>
  </si>
  <si>
    <t>Before a crisis: add your contacts and tailor the dropdown lists.</t>
  </si>
  <si>
    <t>In progress</t>
  </si>
  <si>
    <t>Next</t>
  </si>
  <si>
    <t>Assigned</t>
  </si>
  <si>
    <t>Customers</t>
  </si>
  <si>
    <t>Phone</t>
  </si>
  <si>
    <t>Planned</t>
  </si>
  <si>
    <t>At activation: complete the six blue setup fields on Control Centre.</t>
  </si>
  <si>
    <t>Waiting</t>
  </si>
  <si>
    <t>Monitor</t>
  </si>
  <si>
    <t>Drafting</t>
  </si>
  <si>
    <t>Regulators / authorities</t>
  </si>
  <si>
    <t>Website</t>
  </si>
  <si>
    <t>Assign one person to update the workbook while the comms lead directs the response.</t>
  </si>
  <si>
    <t>Complete</t>
  </si>
  <si>
    <t>Awaiting approval</t>
  </si>
  <si>
    <t>Media</t>
  </si>
  <si>
    <t>Social media</t>
  </si>
  <si>
    <t>Sent</t>
  </si>
  <si>
    <t>Log every incoming media or stakeholder enquiry on the Enquiries tab.</t>
  </si>
  <si>
    <t>Escalated</t>
  </si>
  <si>
    <t>Responded</t>
  </si>
  <si>
    <t>Partners / suppliers</t>
  </si>
  <si>
    <t>Teams</t>
  </si>
  <si>
    <t>Confirmed received</t>
  </si>
  <si>
    <t>Record only essential decisions and priority stakeholders. Do not try to complete every blank row.</t>
  </si>
  <si>
    <t>Not applicable</t>
  </si>
  <si>
    <t>Closed</t>
  </si>
  <si>
    <t>Investors / funders</t>
  </si>
  <si>
    <t>SMS</t>
  </si>
  <si>
    <t>Store the working copy in an approved SharePoint or Teams location.</t>
  </si>
  <si>
    <t>Community / public</t>
  </si>
  <si>
    <t>Messaging app</t>
  </si>
  <si>
    <t>Other</t>
  </si>
  <si>
    <t>In person</t>
  </si>
  <si>
    <t>Statement</t>
  </si>
  <si>
    <t>Video</t>
  </si>
  <si>
    <t>Prepared contacts</t>
  </si>
  <si>
    <t>Contact ID</t>
  </si>
  <si>
    <t>Name</t>
  </si>
  <si>
    <t>Role</t>
  </si>
  <si>
    <t>Mobile</t>
  </si>
  <si>
    <t>Deputy / fallback</t>
  </si>
  <si>
    <t>Media &amp; Stakeholder Enquiries</t>
  </si>
  <si>
    <t>A fast live log for capturing requests, deadlines, owners and approved responses without losing control of the inbox.</t>
  </si>
  <si>
    <t>Incoming and proactive enquiries</t>
  </si>
  <si>
    <t>Enquiry ID</t>
  </si>
  <si>
    <t>Received</t>
  </si>
  <si>
    <t>Name / organisation</t>
  </si>
  <si>
    <t>Audience</t>
  </si>
  <si>
    <t>Enquiry / information need</t>
  </si>
  <si>
    <t>Deadline</t>
  </si>
  <si>
    <t>Approved response / key line</t>
  </si>
  <si>
    <t>Approval / source</t>
  </si>
  <si>
    <t>Follow-up / evidence</t>
  </si>
  <si>
    <t>Stakeholder Priorities</t>
  </si>
  <si>
    <t>A short live view of who needs action, information or reassurance first. No scoring exercise.</t>
  </si>
  <si>
    <t>Priority stakeholder communications</t>
  </si>
  <si>
    <t>Stakeholder ID</t>
  </si>
  <si>
    <t>Audience / segment</t>
  </si>
  <si>
    <t>What they need now</t>
  </si>
  <si>
    <t>Last / next contact</t>
  </si>
  <si>
    <t>Notes / obligation</t>
  </si>
  <si>
    <t>People directly affected</t>
  </si>
  <si>
    <t>Safety, practical action and support</t>
  </si>
  <si>
    <t>Verified facts, what to do and how to handle enquiries</t>
  </si>
  <si>
    <t>Required notification and verified facts</t>
  </si>
  <si>
    <t>Customers / service users</t>
  </si>
  <si>
    <t>Impact, action required and support</t>
  </si>
  <si>
    <t>Accurate acknowledgement, current action and update route</t>
  </si>
  <si>
    <t>Operational impact, required action and approved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</si>
</sst>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</font>
    <font>
      <sz val="11"/>
      <color rgb="FF202B33"/>
      <name val="Aptos"/>
    </font>
    <font>
      <sz val="12"/>
      <color theme="10"/>
      <name val="Calibri"/>
      <family val="2"/>
      <scheme val="minor"/>
    </font>
    <font>
      <b/>
      <sz val="11"/>
      <color rgb="FF17324D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2"/>
      <color rgb="FFFFFFFF"/>
      <name val="Calibri"/>
    </font>
    <font>
      <b/>
      <sz val="11"/>
      <color rgb="FF202B33"/>
      <name val="Calibri"/>
    </font>
    <font>
      <sz val="10"/>
      <color rgb="FF202B33"/>
      <name val="Aptos"/>
    </font>
    <font>
      <sz val="10"/>
      <color rgb="FF0000FF"/>
      <name val="Aptos"/>
    </font>
    <font>
      <b/>
      <sz val="13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3D6"/>
      </patternFill>
    </fill>
    <fill>
      <patternFill patternType="solid">
        <fgColor rgb="FFDDEBFF"/>
      </patternFill>
    </fill>
    <fill>
      <patternFill patternType="solid">
        <fgColor rgb="FFFFA700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5DD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0" borderId="0" xfId="1" applyFont="1"/>
    <xf numFmtId="0" fontId="4" fillId="0" borderId="0" xfId="0" applyFont="1"/>
    <xf numFmtId="0" fontId="6" fillId="4" borderId="0" xfId="0" applyFont="1" applyFill="1"/>
    <xf numFmtId="0" fontId="11" fillId="6" borderId="0" xfId="0" applyFont="1" applyFill="1"/>
    <xf numFmtId="0" fontId="8" fillId="5" borderId="1" xfId="0" applyFont="1" applyFill="1" applyBorder="1" applyAlignment="1">
      <alignment vertical="center" wrapText="1"/>
    </xf>
    <xf numFmtId="0" fontId="9" fillId="6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5" fillId="2" borderId="0" xfId="0" applyFont="1" applyFill="1"/>
    <xf numFmtId="0" fontId="2" fillId="3" borderId="0" xfId="0" applyFont="1" applyFill="1" applyAlignment="1">
      <alignment vertical="center" wrapText="1"/>
    </xf>
    <xf numFmtId="0" fontId="0" fillId="0" borderId="0" xfId="0"/>
    <xf numFmtId="0" fontId="7" fillId="2" borderId="0" xfId="0" applyFont="1" applyFill="1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9"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Actions" displayName="tblActions" ref="A16:L24">
  <autoFilter ref="A16:L24" xr:uid="{00000000-0009-0000-0100-000001000000}"/>
  <tableColumns count="12">
    <tableColumn id="1" xr3:uid="{00000000-0010-0000-0000-000001000000}" name="ID"/>
    <tableColumn id="2" xr3:uid="{00000000-0010-0000-0000-000002000000}" name="Phase"/>
    <tableColumn id="3" xr3:uid="{00000000-0010-0000-0000-000003000000}" name="Action"/>
    <tableColumn id="4" xr3:uid="{00000000-0010-0000-0000-000004000000}" name="Output"/>
    <tableColumn id="5" xr3:uid="{00000000-0010-0000-0000-000005000000}" name="Owner"/>
    <tableColumn id="6" xr3:uid="{00000000-0010-0000-0000-000006000000}" name="Status"/>
    <tableColumn id="7" xr3:uid="{00000000-0010-0000-0000-000007000000}" name="Target"/>
    <tableColumn id="8" xr3:uid="{00000000-0010-0000-0000-000008000000}" name="Timing"/>
    <tableColumn id="9" xr3:uid="{00000000-0010-0000-0000-000009000000}" name="Completed"/>
    <tableColumn id="10" xr3:uid="{00000000-0010-0000-0000-00000A000000}" name="Evidence / link"/>
    <tableColumn id="11" xr3:uid="{00000000-0010-0000-0000-00000B000000}" name="Decision / blocker"/>
    <tableColumn id="12" xr3:uid="{00000000-0010-0000-0000-00000C000000}" name="Next step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ontacts" displayName="tblContacts" ref="A23:F38">
  <autoFilter ref="A23:F38" xr:uid="{00000000-0009-0000-0100-000002000000}"/>
  <tableColumns count="6">
    <tableColumn id="1" xr3:uid="{00000000-0010-0000-0100-000001000000}" name="Contact ID"/>
    <tableColumn id="2" xr3:uid="{00000000-0010-0000-0100-000002000000}" name="Name"/>
    <tableColumn id="3" xr3:uid="{00000000-0010-0000-0100-000003000000}" name="Role"/>
    <tableColumn id="4" xr3:uid="{00000000-0010-0000-0100-000004000000}" name="Mobile"/>
    <tableColumn id="5" xr3:uid="{00000000-0010-0000-0100-000005000000}" name="Email"/>
    <tableColumn id="6" xr3:uid="{00000000-0010-0000-0100-000006000000}" name="Deputy / fallba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Enquiries" displayName="tblEnquiries" ref="A7:M47">
  <autoFilter ref="A7:M47" xr:uid="{00000000-0009-0000-0100-000003000000}"/>
  <tableColumns count="13">
    <tableColumn id="1" xr3:uid="{00000000-0010-0000-0200-000001000000}" name="Enquiry ID"/>
    <tableColumn id="2" xr3:uid="{00000000-0010-0000-0200-000002000000}" name="Received"/>
    <tableColumn id="3" xr3:uid="{00000000-0010-0000-0200-000003000000}" name="Name / organisation"/>
    <tableColumn id="4" xr3:uid="{00000000-0010-0000-0200-000004000000}" name="Audience"/>
    <tableColumn id="5" xr3:uid="{00000000-0010-0000-0200-000005000000}" name="Enquiry / information need"/>
    <tableColumn id="6" xr3:uid="{00000000-0010-0000-0200-000006000000}" name="Deadline"/>
    <tableColumn id="7" xr3:uid="{00000000-0010-0000-0200-000007000000}" name="Priority"/>
    <tableColumn id="8" xr3:uid="{00000000-0010-0000-0200-000008000000}" name="Owner"/>
    <tableColumn id="9" xr3:uid="{00000000-0010-0000-0200-000009000000}" name="Approved response / key line"/>
    <tableColumn id="10" xr3:uid="{00000000-0010-0000-0200-00000A000000}" name="Approval / source"/>
    <tableColumn id="11" xr3:uid="{00000000-0010-0000-0200-00000B000000}" name="Status"/>
    <tableColumn id="12" xr3:uid="{00000000-0010-0000-0200-00000C000000}" name="Responded"/>
    <tableColumn id="13" xr3:uid="{00000000-0010-0000-0200-00000D000000}" name="Follow-up / evid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Stakeholders" displayName="tblStakeholders" ref="A7:I19">
  <autoFilter ref="A7:I19" xr:uid="{00000000-0009-0000-0100-000004000000}"/>
  <tableColumns count="9">
    <tableColumn id="1" xr3:uid="{00000000-0010-0000-0300-000001000000}" name="Stakeholder ID"/>
    <tableColumn id="2" xr3:uid="{00000000-0010-0000-0300-000002000000}" name="Audience / segment"/>
    <tableColumn id="3" xr3:uid="{00000000-0010-0000-0300-000003000000}" name="What they need now"/>
    <tableColumn id="4" xr3:uid="{00000000-0010-0000-0300-000004000000}" name="Owner"/>
    <tableColumn id="5" xr3:uid="{00000000-0010-0000-0300-000005000000}" name="Priority"/>
    <tableColumn id="6" xr3:uid="{00000000-0010-0000-0300-000006000000}" name="Channel"/>
    <tableColumn id="7" xr3:uid="{00000000-0010-0000-0300-000007000000}" name="Status"/>
    <tableColumn id="8" xr3:uid="{00000000-0010-0000-0300-000008000000}" name="Last / next contact"/>
    <tableColumn id="9" xr3:uid="{00000000-0010-0000-0300-000009000000}" name="Notes / oblig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A700"/>
  </sheetPr>
  <dimension ref="A1:L24"/>
  <sheetViews>
    <sheetView showGridLines="0" topLeftCell="A19" zoomScale="85" workbookViewId="0"/>
  </sheetViews>
  <sheetFormatPr defaultRowHeight="15" x14ac:dyDescent="0.25"/>
  <cols>
    <col min="1" max="1" width="10" customWidth="1"/>
    <col min="2" max="2" width="11" customWidth="1"/>
    <col min="3" max="3" width="31" customWidth="1"/>
    <col min="4" max="4" width="43" customWidth="1"/>
    <col min="5" max="5" width="20" customWidth="1"/>
    <col min="6" max="6" width="16" customWidth="1"/>
    <col min="7" max="7" width="11" customWidth="1"/>
    <col min="8" max="8" width="16" customWidth="1"/>
    <col min="9" max="9" width="18" customWidth="1"/>
    <col min="10" max="10" width="28" customWidth="1"/>
    <col min="11" max="11" width="34" customWidth="1"/>
    <col min="12" max="12" width="30" customWidth="1"/>
  </cols>
  <sheetData>
    <row r="1" spans="1:12" ht="39.95000000000000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8.1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4" spans="1:12" x14ac:dyDescent="0.25">
      <c r="A4" s="1" t="s">
        <v>2</v>
      </c>
      <c r="B4" s="1" t="s">
        <v>3</v>
      </c>
      <c r="C4" s="1" t="s">
        <v>4</v>
      </c>
      <c r="D4" s="1" t="s">
        <v>5</v>
      </c>
    </row>
    <row r="6" spans="1:12" ht="15.75" x14ac:dyDescent="0.25">
      <c r="A6" s="11" t="s">
        <v>6</v>
      </c>
      <c r="B6" s="10"/>
      <c r="C6" s="10"/>
      <c r="D6" s="10"/>
      <c r="F6" s="11" t="s">
        <v>7</v>
      </c>
      <c r="G6" s="10"/>
      <c r="H6" s="10"/>
    </row>
    <row r="7" spans="1:12" ht="17.25" x14ac:dyDescent="0.3">
      <c r="A7" s="2" t="s">
        <v>8</v>
      </c>
      <c r="B7" s="3"/>
      <c r="F7" s="2" t="s">
        <v>9</v>
      </c>
      <c r="G7" s="4" t="str">
        <f>COUNTIF(F17:F24,"Complete")&amp;" / 8"</f>
        <v>0 / 8</v>
      </c>
    </row>
    <row r="8" spans="1:12" ht="17.25" x14ac:dyDescent="0.3">
      <c r="A8" s="2" t="s">
        <v>10</v>
      </c>
      <c r="B8" s="3"/>
      <c r="F8" s="2" t="s">
        <v>11</v>
      </c>
      <c r="G8" s="4">
        <f>COUNTIFS(Enquiries!G8:G47,"Immediate",Enquiries!K8:K47,"&lt;&gt;Responded",Enquiries!K8:K47,"&lt;&gt;Closed",Enquiries!E8:E47,"&lt;&gt;")</f>
        <v>0</v>
      </c>
    </row>
    <row r="9" spans="1:12" ht="17.25" x14ac:dyDescent="0.3">
      <c r="A9" s="2" t="s">
        <v>12</v>
      </c>
      <c r="B9" s="3"/>
      <c r="F9" s="2" t="s">
        <v>13</v>
      </c>
      <c r="G9" s="4">
        <f ca="1">COUNTIFS(Enquiries!F8:F47,"&lt;"&amp;NOW(),Enquiries!F8:F47,"&lt;&gt;",Enquiries!K8:K47,"&lt;&gt;Responded",Enquiries!K8:K47,"&lt;&gt;Closed")</f>
        <v>0</v>
      </c>
    </row>
    <row r="10" spans="1:12" ht="17.25" x14ac:dyDescent="0.3">
      <c r="A10" s="2" t="s">
        <v>14</v>
      </c>
      <c r="B10" s="3"/>
      <c r="F10" s="2" t="s">
        <v>15</v>
      </c>
      <c r="G10" s="4">
        <f>COUNTIFS(Stakeholders!E8:E19,"Immediate",Stakeholders!G8:G19,"&lt;&gt;Sent",Stakeholders!G8:G19,"&lt;&gt;Confirmed received")</f>
        <v>3</v>
      </c>
    </row>
    <row r="11" spans="1:12" ht="17.25" x14ac:dyDescent="0.3">
      <c r="A11" s="2" t="s">
        <v>16</v>
      </c>
      <c r="B11" s="3"/>
      <c r="F11" s="2" t="s">
        <v>17</v>
      </c>
      <c r="G11" s="4">
        <f>B12</f>
        <v>0</v>
      </c>
    </row>
    <row r="12" spans="1:12" x14ac:dyDescent="0.25">
      <c r="A12" s="2" t="s">
        <v>18</v>
      </c>
      <c r="B12" s="3"/>
    </row>
    <row r="15" spans="1:12" ht="15.75" x14ac:dyDescent="0.25">
      <c r="A15" s="11" t="s">
        <v>19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8.1" customHeight="1" x14ac:dyDescent="0.25">
      <c r="A16" s="5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25</v>
      </c>
      <c r="G16" s="5" t="s">
        <v>26</v>
      </c>
      <c r="H16" s="5" t="s">
        <v>27</v>
      </c>
      <c r="I16" s="5" t="s">
        <v>28</v>
      </c>
      <c r="J16" s="5" t="s">
        <v>29</v>
      </c>
      <c r="K16" s="5" t="s">
        <v>30</v>
      </c>
      <c r="L16" s="5" t="s">
        <v>31</v>
      </c>
    </row>
    <row r="17" spans="1:12" ht="44.1" customHeight="1" x14ac:dyDescent="0.25">
      <c r="A17" s="6" t="s">
        <v>32</v>
      </c>
      <c r="B17" s="7" t="s">
        <v>33</v>
      </c>
      <c r="C17" s="7" t="s">
        <v>34</v>
      </c>
      <c r="D17" s="7" t="s">
        <v>35</v>
      </c>
      <c r="E17" s="7"/>
      <c r="F17" s="7" t="s">
        <v>36</v>
      </c>
      <c r="G17" s="7">
        <v>5</v>
      </c>
      <c r="H17" s="6" t="str">
        <f t="shared" ref="H17:H24" ca="1" si="0">IF(F17="Complete","Complete",IF($B$8="","Set activation time",IF(NOW()&gt;$B$8+G17/1440,"Overdue","On track")))</f>
        <v>Set activation time</v>
      </c>
      <c r="I17" s="7"/>
      <c r="J17" s="7"/>
      <c r="K17" s="7"/>
      <c r="L17" s="7"/>
    </row>
    <row r="18" spans="1:12" ht="44.1" customHeight="1" x14ac:dyDescent="0.25">
      <c r="A18" s="6" t="s">
        <v>37</v>
      </c>
      <c r="B18" s="7" t="s">
        <v>33</v>
      </c>
      <c r="C18" s="7" t="s">
        <v>38</v>
      </c>
      <c r="D18" s="7" t="s">
        <v>39</v>
      </c>
      <c r="E18" s="7"/>
      <c r="F18" s="7" t="s">
        <v>36</v>
      </c>
      <c r="G18" s="7">
        <v>5</v>
      </c>
      <c r="H18" s="6" t="str">
        <f t="shared" ca="1" si="0"/>
        <v>Set activation time</v>
      </c>
      <c r="I18" s="7"/>
      <c r="J18" s="7"/>
      <c r="K18" s="7"/>
      <c r="L18" s="7"/>
    </row>
    <row r="19" spans="1:12" ht="44.1" customHeight="1" x14ac:dyDescent="0.25">
      <c r="A19" s="6" t="s">
        <v>40</v>
      </c>
      <c r="B19" s="7" t="s">
        <v>41</v>
      </c>
      <c r="C19" s="7" t="s">
        <v>42</v>
      </c>
      <c r="D19" s="7" t="s">
        <v>43</v>
      </c>
      <c r="E19" s="7"/>
      <c r="F19" s="7" t="s">
        <v>36</v>
      </c>
      <c r="G19" s="7">
        <v>15</v>
      </c>
      <c r="H19" s="6" t="str">
        <f t="shared" ca="1" si="0"/>
        <v>Set activation time</v>
      </c>
      <c r="I19" s="7"/>
      <c r="J19" s="7"/>
      <c r="K19" s="7"/>
      <c r="L19" s="7"/>
    </row>
    <row r="20" spans="1:12" ht="44.1" customHeight="1" x14ac:dyDescent="0.25">
      <c r="A20" s="6" t="s">
        <v>44</v>
      </c>
      <c r="B20" s="7" t="s">
        <v>45</v>
      </c>
      <c r="C20" s="7" t="s">
        <v>46</v>
      </c>
      <c r="D20" s="7" t="s">
        <v>47</v>
      </c>
      <c r="E20" s="7"/>
      <c r="F20" s="7" t="s">
        <v>36</v>
      </c>
      <c r="G20" s="7">
        <v>20</v>
      </c>
      <c r="H20" s="6" t="str">
        <f t="shared" ca="1" si="0"/>
        <v>Set activation time</v>
      </c>
      <c r="I20" s="7"/>
      <c r="J20" s="7"/>
      <c r="K20" s="7"/>
      <c r="L20" s="7"/>
    </row>
    <row r="21" spans="1:12" ht="44.1" customHeight="1" x14ac:dyDescent="0.25">
      <c r="A21" s="6" t="s">
        <v>48</v>
      </c>
      <c r="B21" s="7" t="s">
        <v>49</v>
      </c>
      <c r="C21" s="7" t="s">
        <v>50</v>
      </c>
      <c r="D21" s="7" t="s">
        <v>51</v>
      </c>
      <c r="E21" s="7"/>
      <c r="F21" s="7" t="s">
        <v>36</v>
      </c>
      <c r="G21" s="7">
        <v>25</v>
      </c>
      <c r="H21" s="6" t="str">
        <f t="shared" ca="1" si="0"/>
        <v>Set activation time</v>
      </c>
      <c r="I21" s="7"/>
      <c r="J21" s="7"/>
      <c r="K21" s="7"/>
      <c r="L21" s="7"/>
    </row>
    <row r="22" spans="1:12" ht="44.1" customHeight="1" x14ac:dyDescent="0.25">
      <c r="A22" s="6" t="s">
        <v>52</v>
      </c>
      <c r="B22" s="7" t="s">
        <v>53</v>
      </c>
      <c r="C22" s="7" t="s">
        <v>54</v>
      </c>
      <c r="D22" s="7" t="s">
        <v>55</v>
      </c>
      <c r="E22" s="7"/>
      <c r="F22" s="7" t="s">
        <v>36</v>
      </c>
      <c r="G22" s="7">
        <v>30</v>
      </c>
      <c r="H22" s="6" t="str">
        <f t="shared" ca="1" si="0"/>
        <v>Set activation time</v>
      </c>
      <c r="I22" s="7"/>
      <c r="J22" s="7"/>
      <c r="K22" s="7"/>
      <c r="L22" s="7"/>
    </row>
    <row r="23" spans="1:12" ht="44.1" customHeight="1" x14ac:dyDescent="0.25">
      <c r="A23" s="6" t="s">
        <v>56</v>
      </c>
      <c r="B23" s="7" t="s">
        <v>57</v>
      </c>
      <c r="C23" s="7" t="s">
        <v>58</v>
      </c>
      <c r="D23" s="7" t="s">
        <v>59</v>
      </c>
      <c r="E23" s="7"/>
      <c r="F23" s="7" t="s">
        <v>36</v>
      </c>
      <c r="G23" s="7">
        <v>45</v>
      </c>
      <c r="H23" s="6" t="str">
        <f t="shared" ca="1" si="0"/>
        <v>Set activation time</v>
      </c>
      <c r="I23" s="7"/>
      <c r="J23" s="7"/>
      <c r="K23" s="7"/>
      <c r="L23" s="7"/>
    </row>
    <row r="24" spans="1:12" ht="44.1" customHeight="1" x14ac:dyDescent="0.25">
      <c r="A24" s="6" t="s">
        <v>60</v>
      </c>
      <c r="B24" s="7" t="s">
        <v>61</v>
      </c>
      <c r="C24" s="7" t="s">
        <v>62</v>
      </c>
      <c r="D24" s="7" t="s">
        <v>63</v>
      </c>
      <c r="E24" s="7"/>
      <c r="F24" s="7" t="s">
        <v>36</v>
      </c>
      <c r="G24" s="7">
        <v>60</v>
      </c>
      <c r="H24" s="6" t="str">
        <f t="shared" ca="1" si="0"/>
        <v>Set activation time</v>
      </c>
      <c r="I24" s="7"/>
      <c r="J24" s="7"/>
      <c r="K24" s="7"/>
      <c r="L24" s="7"/>
    </row>
  </sheetData>
  <mergeCells count="5">
    <mergeCell ref="A2:L2"/>
    <mergeCell ref="A15:L15"/>
    <mergeCell ref="F6:H6"/>
    <mergeCell ref="A6:D6"/>
    <mergeCell ref="A1:L1"/>
  </mergeCells>
  <conditionalFormatting sqref="F17:F24">
    <cfRule type="expression" dxfId="8" priority="1">
      <formula>F17="Complete"</formula>
    </cfRule>
    <cfRule type="expression" dxfId="7" priority="3">
      <formula>OR(F17="Waiting",F17="Escalated")</formula>
    </cfRule>
  </conditionalFormatting>
  <conditionalFormatting sqref="H17:H24">
    <cfRule type="expression" dxfId="6" priority="2">
      <formula>H17="Overdue"</formula>
    </cfRule>
  </conditionalFormatting>
  <dataValidations count="1">
    <dataValidation type="list" allowBlank="1" showInputMessage="1" showErrorMessage="1" errorTitle="Choose from list" error="Please use the dropdown." promptTitle="Guidance" prompt="Update status. Use Escalated where a blocker needs leadership attention." sqref="F17:F24" xr:uid="{00000000-0002-0000-0000-000000000000}">
      <formula1>ActionStatus</formula1>
    </dataValidation>
  </dataValidations>
  <hyperlinks>
    <hyperlink ref="A4" location="'Control Centre'!A1" display="Control Centre" xr:uid="{00000000-0004-0000-0000-000000000000}"/>
    <hyperlink ref="B4" location="'Enquiries'!A1" display="Enquiries" xr:uid="{00000000-0004-0000-0000-000001000000}"/>
    <hyperlink ref="C4" location="'Stakeholders'!A1" display="Stakeholders" xr:uid="{00000000-0004-0000-0000-000002000000}"/>
    <hyperlink ref="D4" location="'Setup &amp; Instructions'!A1" display="Setup &amp; Instructions" xr:uid="{00000000-0004-0000-0000-000003000000}"/>
  </hyperlinks>
  <pageMargins left="0.75" right="0.75" top="1" bottom="1" header="0.5" footer="0.5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5A5A5"/>
  </sheetPr>
  <dimension ref="A1:I38"/>
  <sheetViews>
    <sheetView showGridLines="0" topLeftCell="A9" zoomScale="85" workbookViewId="0"/>
  </sheetViews>
  <sheetFormatPr defaultRowHeight="15" x14ac:dyDescent="0.25"/>
  <cols>
    <col min="1" max="3" width="19" customWidth="1"/>
    <col min="4" max="4" width="26" customWidth="1"/>
    <col min="5" max="5" width="19" customWidth="1"/>
    <col min="6" max="6" width="20" customWidth="1"/>
  </cols>
  <sheetData>
    <row r="1" spans="1:9" ht="39.950000000000003" customHeight="1" x14ac:dyDescent="0.25">
      <c r="A1" s="12" t="s">
        <v>5</v>
      </c>
      <c r="B1" s="10"/>
      <c r="C1" s="10"/>
      <c r="D1" s="10"/>
      <c r="E1" s="10"/>
      <c r="F1" s="10"/>
      <c r="G1" s="10"/>
      <c r="H1" s="10"/>
      <c r="I1" s="10"/>
    </row>
    <row r="2" spans="1:9" ht="38.1" customHeight="1" x14ac:dyDescent="0.25">
      <c r="A2" s="9" t="s">
        <v>64</v>
      </c>
      <c r="B2" s="10"/>
      <c r="C2" s="10"/>
      <c r="D2" s="10"/>
      <c r="E2" s="10"/>
      <c r="F2" s="10"/>
      <c r="G2" s="10"/>
      <c r="H2" s="10"/>
      <c r="I2" s="10"/>
    </row>
    <row r="4" spans="1:9" x14ac:dyDescent="0.25">
      <c r="A4" s="1" t="s">
        <v>2</v>
      </c>
      <c r="B4" s="1" t="s">
        <v>3</v>
      </c>
      <c r="C4" s="1" t="s">
        <v>4</v>
      </c>
      <c r="D4" s="1" t="s">
        <v>5</v>
      </c>
    </row>
    <row r="7" spans="1:9" ht="15.75" x14ac:dyDescent="0.25">
      <c r="A7" s="8" t="s">
        <v>65</v>
      </c>
      <c r="B7" s="8" t="s">
        <v>66</v>
      </c>
      <c r="C7" s="8" t="s">
        <v>67</v>
      </c>
      <c r="D7" s="8" t="s">
        <v>68</v>
      </c>
      <c r="E7" s="8" t="s">
        <v>69</v>
      </c>
      <c r="F7" s="8" t="s">
        <v>70</v>
      </c>
      <c r="H7" s="11" t="s">
        <v>71</v>
      </c>
      <c r="I7" s="10"/>
    </row>
    <row r="8" spans="1:9" ht="33.950000000000003" customHeight="1" x14ac:dyDescent="0.25">
      <c r="A8" s="3" t="s">
        <v>36</v>
      </c>
      <c r="B8" s="3" t="s">
        <v>72</v>
      </c>
      <c r="C8" s="3" t="s">
        <v>73</v>
      </c>
      <c r="D8" s="3" t="s">
        <v>74</v>
      </c>
      <c r="E8" s="3" t="s">
        <v>75</v>
      </c>
      <c r="F8" s="3" t="s">
        <v>76</v>
      </c>
      <c r="H8" s="13" t="s">
        <v>77</v>
      </c>
      <c r="I8" s="10"/>
    </row>
    <row r="9" spans="1:9" ht="33.950000000000003" customHeight="1" x14ac:dyDescent="0.25">
      <c r="A9" s="3" t="s">
        <v>78</v>
      </c>
      <c r="B9" s="3" t="s">
        <v>79</v>
      </c>
      <c r="C9" s="3" t="s">
        <v>80</v>
      </c>
      <c r="D9" s="3" t="s">
        <v>81</v>
      </c>
      <c r="E9" s="3" t="s">
        <v>82</v>
      </c>
      <c r="F9" s="3" t="s">
        <v>83</v>
      </c>
      <c r="H9" s="13" t="s">
        <v>84</v>
      </c>
      <c r="I9" s="10"/>
    </row>
    <row r="10" spans="1:9" ht="33.950000000000003" customHeight="1" x14ac:dyDescent="0.25">
      <c r="A10" s="3" t="s">
        <v>85</v>
      </c>
      <c r="B10" s="3" t="s">
        <v>86</v>
      </c>
      <c r="C10" s="3" t="s">
        <v>87</v>
      </c>
      <c r="D10" s="3" t="s">
        <v>88</v>
      </c>
      <c r="E10" s="3" t="s">
        <v>89</v>
      </c>
      <c r="F10" s="3" t="s">
        <v>87</v>
      </c>
      <c r="H10" s="13" t="s">
        <v>90</v>
      </c>
      <c r="I10" s="10"/>
    </row>
    <row r="11" spans="1:9" ht="33.950000000000003" customHeight="1" x14ac:dyDescent="0.25">
      <c r="A11" s="3" t="s">
        <v>91</v>
      </c>
      <c r="C11" s="3" t="s">
        <v>92</v>
      </c>
      <c r="D11" s="3" t="s">
        <v>93</v>
      </c>
      <c r="E11" s="3" t="s">
        <v>94</v>
      </c>
      <c r="F11" s="3" t="s">
        <v>95</v>
      </c>
      <c r="H11" s="13" t="s">
        <v>96</v>
      </c>
      <c r="I11" s="10"/>
    </row>
    <row r="12" spans="1:9" ht="33.950000000000003" customHeight="1" x14ac:dyDescent="0.25">
      <c r="A12" s="3" t="s">
        <v>97</v>
      </c>
      <c r="C12" s="3" t="s">
        <v>98</v>
      </c>
      <c r="D12" s="3" t="s">
        <v>99</v>
      </c>
      <c r="E12" s="3" t="s">
        <v>100</v>
      </c>
      <c r="F12" s="3" t="s">
        <v>101</v>
      </c>
      <c r="H12" s="13" t="s">
        <v>102</v>
      </c>
      <c r="I12" s="10"/>
    </row>
    <row r="13" spans="1:9" ht="33.950000000000003" customHeight="1" x14ac:dyDescent="0.25">
      <c r="A13" s="3" t="s">
        <v>103</v>
      </c>
      <c r="C13" s="3" t="s">
        <v>104</v>
      </c>
      <c r="D13" s="3" t="s">
        <v>105</v>
      </c>
      <c r="E13" s="3" t="s">
        <v>106</v>
      </c>
      <c r="H13" s="13" t="s">
        <v>107</v>
      </c>
      <c r="I13" s="10"/>
    </row>
    <row r="14" spans="1:9" x14ac:dyDescent="0.25">
      <c r="C14" s="3" t="s">
        <v>97</v>
      </c>
      <c r="D14" s="3" t="s">
        <v>108</v>
      </c>
      <c r="E14" s="3" t="s">
        <v>109</v>
      </c>
    </row>
    <row r="15" spans="1:9" x14ac:dyDescent="0.25">
      <c r="D15" s="3" t="s">
        <v>110</v>
      </c>
      <c r="E15" s="3" t="s">
        <v>111</v>
      </c>
    </row>
    <row r="16" spans="1:9" x14ac:dyDescent="0.25">
      <c r="E16" s="3" t="s">
        <v>112</v>
      </c>
    </row>
    <row r="17" spans="1:6" x14ac:dyDescent="0.25">
      <c r="E17" s="3" t="s">
        <v>113</v>
      </c>
    </row>
    <row r="18" spans="1:6" x14ac:dyDescent="0.25">
      <c r="E18" s="3" t="s">
        <v>110</v>
      </c>
    </row>
    <row r="22" spans="1:6" ht="15.75" x14ac:dyDescent="0.25">
      <c r="A22" s="11" t="s">
        <v>114</v>
      </c>
      <c r="B22" s="10"/>
      <c r="C22" s="10"/>
      <c r="D22" s="10"/>
      <c r="E22" s="10"/>
      <c r="F22" s="10"/>
    </row>
    <row r="23" spans="1:6" ht="38.1" customHeight="1" x14ac:dyDescent="0.25">
      <c r="A23" s="5" t="s">
        <v>115</v>
      </c>
      <c r="B23" s="5" t="s">
        <v>116</v>
      </c>
      <c r="C23" s="5" t="s">
        <v>117</v>
      </c>
      <c r="D23" s="5" t="s">
        <v>118</v>
      </c>
      <c r="E23" s="5" t="s">
        <v>75</v>
      </c>
      <c r="F23" s="5" t="s">
        <v>119</v>
      </c>
    </row>
    <row r="24" spans="1:6" x14ac:dyDescent="0.25">
      <c r="A24" s="6" t="str">
        <f t="shared" ref="A24:A38" si="0">IF(B24="","","CON-"&amp;TEXT(ROW()-23,"000"))</f>
        <v/>
      </c>
      <c r="B24" s="7"/>
      <c r="C24" s="7"/>
      <c r="D24" s="7"/>
      <c r="E24" s="7"/>
      <c r="F24" s="7"/>
    </row>
    <row r="25" spans="1:6" x14ac:dyDescent="0.25">
      <c r="A25" s="6" t="str">
        <f t="shared" si="0"/>
        <v/>
      </c>
      <c r="B25" s="7"/>
      <c r="C25" s="7"/>
      <c r="D25" s="7"/>
      <c r="E25" s="7"/>
      <c r="F25" s="7"/>
    </row>
    <row r="26" spans="1:6" x14ac:dyDescent="0.25">
      <c r="A26" s="6" t="str">
        <f t="shared" si="0"/>
        <v/>
      </c>
      <c r="B26" s="7"/>
      <c r="C26" s="7"/>
      <c r="D26" s="7"/>
      <c r="E26" s="7"/>
      <c r="F26" s="7"/>
    </row>
    <row r="27" spans="1:6" x14ac:dyDescent="0.25">
      <c r="A27" s="6" t="str">
        <f t="shared" si="0"/>
        <v/>
      </c>
      <c r="B27" s="7"/>
      <c r="C27" s="7"/>
      <c r="D27" s="7"/>
      <c r="E27" s="7"/>
      <c r="F27" s="7"/>
    </row>
    <row r="28" spans="1:6" x14ac:dyDescent="0.25">
      <c r="A28" s="6" t="str">
        <f t="shared" si="0"/>
        <v/>
      </c>
      <c r="B28" s="7"/>
      <c r="C28" s="7"/>
      <c r="D28" s="7"/>
      <c r="E28" s="7"/>
      <c r="F28" s="7"/>
    </row>
    <row r="29" spans="1:6" x14ac:dyDescent="0.25">
      <c r="A29" s="6" t="str">
        <f t="shared" si="0"/>
        <v/>
      </c>
      <c r="B29" s="7"/>
      <c r="C29" s="7"/>
      <c r="D29" s="7"/>
      <c r="E29" s="7"/>
      <c r="F29" s="7"/>
    </row>
    <row r="30" spans="1:6" x14ac:dyDescent="0.25">
      <c r="A30" s="6" t="str">
        <f t="shared" si="0"/>
        <v/>
      </c>
      <c r="B30" s="7"/>
      <c r="C30" s="7"/>
      <c r="D30" s="7"/>
      <c r="E30" s="7"/>
      <c r="F30" s="7"/>
    </row>
    <row r="31" spans="1:6" x14ac:dyDescent="0.25">
      <c r="A31" s="6" t="str">
        <f t="shared" si="0"/>
        <v/>
      </c>
      <c r="B31" s="7"/>
      <c r="C31" s="7"/>
      <c r="D31" s="7"/>
      <c r="E31" s="7"/>
      <c r="F31" s="7"/>
    </row>
    <row r="32" spans="1:6" x14ac:dyDescent="0.25">
      <c r="A32" s="6" t="str">
        <f t="shared" si="0"/>
        <v/>
      </c>
      <c r="B32" s="7"/>
      <c r="C32" s="7"/>
      <c r="D32" s="7"/>
      <c r="E32" s="7"/>
      <c r="F32" s="7"/>
    </row>
    <row r="33" spans="1:6" x14ac:dyDescent="0.25">
      <c r="A33" s="6" t="str">
        <f t="shared" si="0"/>
        <v/>
      </c>
      <c r="B33" s="7"/>
      <c r="C33" s="7"/>
      <c r="D33" s="7"/>
      <c r="E33" s="7"/>
      <c r="F33" s="7"/>
    </row>
    <row r="34" spans="1:6" x14ac:dyDescent="0.25">
      <c r="A34" s="6" t="str">
        <f t="shared" si="0"/>
        <v/>
      </c>
      <c r="B34" s="7"/>
      <c r="C34" s="7"/>
      <c r="D34" s="7"/>
      <c r="E34" s="7"/>
      <c r="F34" s="7"/>
    </row>
    <row r="35" spans="1:6" x14ac:dyDescent="0.25">
      <c r="A35" s="6" t="str">
        <f t="shared" si="0"/>
        <v/>
      </c>
      <c r="B35" s="7"/>
      <c r="C35" s="7"/>
      <c r="D35" s="7"/>
      <c r="E35" s="7"/>
      <c r="F35" s="7"/>
    </row>
    <row r="36" spans="1:6" x14ac:dyDescent="0.25">
      <c r="A36" s="6" t="str">
        <f t="shared" si="0"/>
        <v/>
      </c>
      <c r="B36" s="7"/>
      <c r="C36" s="7"/>
      <c r="D36" s="7"/>
      <c r="E36" s="7"/>
      <c r="F36" s="7"/>
    </row>
    <row r="37" spans="1:6" x14ac:dyDescent="0.25">
      <c r="A37" s="6" t="str">
        <f t="shared" si="0"/>
        <v/>
      </c>
      <c r="B37" s="7"/>
      <c r="C37" s="7"/>
      <c r="D37" s="7"/>
      <c r="E37" s="7"/>
      <c r="F37" s="7"/>
    </row>
    <row r="38" spans="1:6" x14ac:dyDescent="0.25">
      <c r="A38" s="6" t="str">
        <f t="shared" si="0"/>
        <v/>
      </c>
      <c r="B38" s="7"/>
      <c r="C38" s="7"/>
      <c r="D38" s="7"/>
      <c r="E38" s="7"/>
      <c r="F38" s="7"/>
    </row>
  </sheetData>
  <mergeCells count="10">
    <mergeCell ref="A1:I1"/>
    <mergeCell ref="A22:F22"/>
    <mergeCell ref="H8:I8"/>
    <mergeCell ref="H13:I13"/>
    <mergeCell ref="H9:I9"/>
    <mergeCell ref="H11:I11"/>
    <mergeCell ref="H12:I12"/>
    <mergeCell ref="A2:I2"/>
    <mergeCell ref="H7:I7"/>
    <mergeCell ref="H10:I10"/>
  </mergeCells>
  <hyperlinks>
    <hyperlink ref="A4" location="'Control Centre'!A1" display="Control Centre" xr:uid="{00000000-0004-0000-0100-000000000000}"/>
    <hyperlink ref="B4" location="'Enquiries'!A1" display="Enquiries" xr:uid="{00000000-0004-0000-0100-000001000000}"/>
    <hyperlink ref="C4" location="'Stakeholders'!A1" display="Stakeholders" xr:uid="{00000000-0004-0000-0100-000002000000}"/>
    <hyperlink ref="D4" location="'Setup &amp; Instructions'!A1" display="Setup &amp; Instructions" xr:uid="{00000000-0004-0000-0100-000003000000}"/>
  </hyperlinks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M47"/>
  <sheetViews>
    <sheetView showGridLines="0" zoomScale="85" workbookViewId="0">
      <pane ySplit="7" topLeftCell="A12" activePane="bottomLeft" state="frozen"/>
      <selection pane="bottomLeft"/>
    </sheetView>
  </sheetViews>
  <sheetFormatPr defaultRowHeight="15" x14ac:dyDescent="0.25"/>
  <cols>
    <col min="1" max="1" width="13" customWidth="1"/>
    <col min="2" max="2" width="18" customWidth="1"/>
    <col min="3" max="3" width="27" customWidth="1"/>
    <col min="4" max="4" width="22" customWidth="1"/>
    <col min="5" max="5" width="46" customWidth="1"/>
    <col min="6" max="6" width="18" customWidth="1"/>
    <col min="7" max="7" width="13" customWidth="1"/>
    <col min="8" max="8" width="20" customWidth="1"/>
    <col min="9" max="9" width="46" customWidth="1"/>
    <col min="10" max="10" width="26" customWidth="1"/>
    <col min="11" max="11" width="19" customWidth="1"/>
    <col min="12" max="12" width="18" customWidth="1"/>
    <col min="13" max="13" width="34" customWidth="1"/>
  </cols>
  <sheetData>
    <row r="1" spans="1:13" ht="39.950000000000003" customHeight="1" x14ac:dyDescent="0.25">
      <c r="A1" s="12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8.1" customHeight="1" x14ac:dyDescent="0.25">
      <c r="A2" s="9" t="s">
        <v>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x14ac:dyDescent="0.25">
      <c r="A4" s="1" t="s">
        <v>2</v>
      </c>
      <c r="B4" s="1" t="s">
        <v>3</v>
      </c>
      <c r="C4" s="1" t="s">
        <v>4</v>
      </c>
      <c r="D4" s="1" t="s">
        <v>5</v>
      </c>
    </row>
    <row r="6" spans="1:13" ht="15.75" x14ac:dyDescent="0.25">
      <c r="A6" s="11" t="s">
        <v>122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8.1" customHeight="1" x14ac:dyDescent="0.25">
      <c r="A7" s="5" t="s">
        <v>123</v>
      </c>
      <c r="B7" s="5" t="s">
        <v>124</v>
      </c>
      <c r="C7" s="5" t="s">
        <v>125</v>
      </c>
      <c r="D7" s="5" t="s">
        <v>126</v>
      </c>
      <c r="E7" s="5" t="s">
        <v>127</v>
      </c>
      <c r="F7" s="5" t="s">
        <v>128</v>
      </c>
      <c r="G7" s="5" t="s">
        <v>66</v>
      </c>
      <c r="H7" s="5" t="s">
        <v>24</v>
      </c>
      <c r="I7" s="5" t="s">
        <v>129</v>
      </c>
      <c r="J7" s="5" t="s">
        <v>130</v>
      </c>
      <c r="K7" s="5" t="s">
        <v>25</v>
      </c>
      <c r="L7" s="5" t="s">
        <v>98</v>
      </c>
      <c r="M7" s="5" t="s">
        <v>131</v>
      </c>
    </row>
    <row r="8" spans="1:13" ht="42" customHeight="1" x14ac:dyDescent="0.25">
      <c r="A8" s="6" t="str">
        <f t="shared" ref="A8:A47" si="0">IF(E8="","","ENQ-"&amp;TEXT(ROW()-7,"000"))</f>
        <v/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42" customHeight="1" x14ac:dyDescent="0.25">
      <c r="A9" s="6" t="str">
        <f t="shared" si="0"/>
        <v/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42" customHeight="1" x14ac:dyDescent="0.25">
      <c r="A10" s="6" t="str">
        <f t="shared" si="0"/>
        <v/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42" customHeight="1" x14ac:dyDescent="0.25">
      <c r="A11" s="6" t="str">
        <f t="shared" si="0"/>
        <v/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42" customHeight="1" x14ac:dyDescent="0.25">
      <c r="A12" s="6" t="str">
        <f t="shared" si="0"/>
        <v/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42" customHeight="1" x14ac:dyDescent="0.25">
      <c r="A13" s="6" t="str">
        <f t="shared" si="0"/>
        <v/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42" customHeight="1" x14ac:dyDescent="0.25">
      <c r="A14" s="6" t="str">
        <f t="shared" si="0"/>
        <v/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42" customHeight="1" x14ac:dyDescent="0.25">
      <c r="A15" s="6" t="str">
        <f t="shared" si="0"/>
        <v/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42" customHeight="1" x14ac:dyDescent="0.25">
      <c r="A16" s="6" t="str">
        <f t="shared" si="0"/>
        <v/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42" customHeight="1" x14ac:dyDescent="0.25">
      <c r="A17" s="6" t="str">
        <f t="shared" si="0"/>
        <v/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42" customHeight="1" x14ac:dyDescent="0.25">
      <c r="A18" s="6" t="str">
        <f t="shared" si="0"/>
        <v/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42" customHeight="1" x14ac:dyDescent="0.25">
      <c r="A19" s="6" t="str">
        <f t="shared" si="0"/>
        <v/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42" customHeight="1" x14ac:dyDescent="0.25">
      <c r="A20" s="6" t="str">
        <f t="shared" si="0"/>
        <v/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42" customHeight="1" x14ac:dyDescent="0.25">
      <c r="A21" s="6" t="str">
        <f t="shared" si="0"/>
        <v/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42" customHeight="1" x14ac:dyDescent="0.25">
      <c r="A22" s="6" t="str">
        <f t="shared" si="0"/>
        <v/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42" customHeight="1" x14ac:dyDescent="0.25">
      <c r="A23" s="6" t="str">
        <f t="shared" si="0"/>
        <v/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42" customHeight="1" x14ac:dyDescent="0.25">
      <c r="A24" s="6" t="str">
        <f t="shared" si="0"/>
        <v/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42" customHeight="1" x14ac:dyDescent="0.25">
      <c r="A25" s="6" t="str">
        <f t="shared" si="0"/>
        <v/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42" customHeight="1" x14ac:dyDescent="0.25">
      <c r="A26" s="6" t="str">
        <f t="shared" si="0"/>
        <v/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42" customHeight="1" x14ac:dyDescent="0.25">
      <c r="A27" s="6" t="str">
        <f t="shared" si="0"/>
        <v/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42" customHeight="1" x14ac:dyDescent="0.25">
      <c r="A28" s="6" t="str">
        <f t="shared" si="0"/>
        <v/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42" customHeight="1" x14ac:dyDescent="0.25">
      <c r="A29" s="6" t="str">
        <f t="shared" si="0"/>
        <v/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42" customHeight="1" x14ac:dyDescent="0.25">
      <c r="A30" s="6" t="str">
        <f t="shared" si="0"/>
        <v/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42" customHeight="1" x14ac:dyDescent="0.25">
      <c r="A31" s="6" t="str">
        <f t="shared" si="0"/>
        <v/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42" customHeight="1" x14ac:dyDescent="0.25">
      <c r="A32" s="6" t="str">
        <f t="shared" si="0"/>
        <v/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42" customHeight="1" x14ac:dyDescent="0.25">
      <c r="A33" s="6" t="str">
        <f t="shared" si="0"/>
        <v/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42" customHeight="1" x14ac:dyDescent="0.25">
      <c r="A34" s="6" t="str">
        <f t="shared" si="0"/>
        <v/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42" customHeight="1" x14ac:dyDescent="0.25">
      <c r="A35" s="6" t="str">
        <f t="shared" si="0"/>
        <v/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42" customHeight="1" x14ac:dyDescent="0.25">
      <c r="A36" s="6" t="str">
        <f t="shared" si="0"/>
        <v/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42" customHeight="1" x14ac:dyDescent="0.25">
      <c r="A37" s="6" t="str">
        <f t="shared" si="0"/>
        <v/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42" customHeight="1" x14ac:dyDescent="0.25">
      <c r="A38" s="6" t="str">
        <f t="shared" si="0"/>
        <v/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42" customHeight="1" x14ac:dyDescent="0.25">
      <c r="A39" s="6" t="str">
        <f t="shared" si="0"/>
        <v/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42" customHeight="1" x14ac:dyDescent="0.25">
      <c r="A40" s="6" t="str">
        <f t="shared" si="0"/>
        <v/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42" customHeight="1" x14ac:dyDescent="0.25">
      <c r="A41" s="6" t="str">
        <f t="shared" si="0"/>
        <v/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42" customHeight="1" x14ac:dyDescent="0.25">
      <c r="A42" s="6" t="str">
        <f t="shared" si="0"/>
        <v/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42" customHeight="1" x14ac:dyDescent="0.25">
      <c r="A43" s="6" t="str">
        <f t="shared" si="0"/>
        <v/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42" customHeight="1" x14ac:dyDescent="0.25">
      <c r="A44" s="6" t="str">
        <f t="shared" si="0"/>
        <v/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42" customHeight="1" x14ac:dyDescent="0.25">
      <c r="A45" s="6" t="str">
        <f t="shared" si="0"/>
        <v/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42" customHeight="1" x14ac:dyDescent="0.25">
      <c r="A46" s="6" t="str">
        <f t="shared" si="0"/>
        <v/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42" customHeight="1" x14ac:dyDescent="0.25">
      <c r="A47" s="6" t="str">
        <f t="shared" si="0"/>
        <v/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</sheetData>
  <mergeCells count="3">
    <mergeCell ref="A2:M2"/>
    <mergeCell ref="A6:M6"/>
    <mergeCell ref="A1:M1"/>
  </mergeCells>
  <conditionalFormatting sqref="F8:F47">
    <cfRule type="expression" dxfId="5" priority="1">
      <formula>AND(F8&lt;&gt;"",F8&lt;NOW(),K8&lt;&gt;"Responded",K8&lt;&gt;"Closed")</formula>
    </cfRule>
  </conditionalFormatting>
  <conditionalFormatting sqref="G8:G47">
    <cfRule type="expression" dxfId="4" priority="2">
      <formula>G8="Immediate"</formula>
    </cfRule>
  </conditionalFormatting>
  <conditionalFormatting sqref="K8:K47">
    <cfRule type="expression" dxfId="3" priority="3">
      <formula>K8="Responded"</formula>
    </cfRule>
    <cfRule type="expression" dxfId="2" priority="4">
      <formula>K8="Awaiting approval"</formula>
    </cfRule>
  </conditionalFormatting>
  <dataValidations count="3">
    <dataValidation type="list" allowBlank="1" showInputMessage="1" showErrorMessage="1" errorTitle="Choose from list" error="Please use the dropdown." promptTitle="Guidance" prompt="Select the audience." sqref="D8:D47" xr:uid="{00000000-0002-0000-0200-000000000000}">
      <formula1>AudienceType</formula1>
    </dataValidation>
    <dataValidation type="list" allowBlank="1" showInputMessage="1" showErrorMessage="1" errorTitle="Choose from list" error="Please use the dropdown." promptTitle="Guidance" prompt="Immediate is for safety, mandatory, rapidly escalating or very short-deadline requirements." sqref="G8:G47" xr:uid="{00000000-0002-0000-0200-000001000000}">
      <formula1>Priority</formula1>
    </dataValidation>
    <dataValidation type="list" allowBlank="1" showInputMessage="1" showErrorMessage="1" errorTitle="Choose from list" error="Please use the dropdown." promptTitle="Guidance" prompt="Update status." sqref="K8:K47" xr:uid="{00000000-0002-0000-0200-000002000000}">
      <formula1>EnquiryStatus</formula1>
    </dataValidation>
  </dataValidations>
  <hyperlinks>
    <hyperlink ref="A4" location="'Control Centre'!A1" display="Control Centre" xr:uid="{00000000-0004-0000-0200-000000000000}"/>
    <hyperlink ref="B4" location="'Enquiries'!A1" display="Enquiries" xr:uid="{00000000-0004-0000-0200-000001000000}"/>
    <hyperlink ref="C4" location="'Stakeholders'!A1" display="Stakeholders" xr:uid="{00000000-0004-0000-0200-000002000000}"/>
    <hyperlink ref="D4" location="'Setup &amp; Instructions'!A1" display="Setup &amp; Instructions" xr:uid="{00000000-0004-0000-0200-000003000000}"/>
  </hyperlink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F81BD"/>
  </sheetPr>
  <dimension ref="A1:I19"/>
  <sheetViews>
    <sheetView showGridLines="0" tabSelected="1" zoomScale="85" workbookViewId="0">
      <pane ySplit="7" topLeftCell="A8" activePane="bottomLeft" state="frozen"/>
      <selection pane="bottomLeft" activeCell="E14" sqref="E14"/>
    </sheetView>
  </sheetViews>
  <sheetFormatPr defaultRowHeight="15" x14ac:dyDescent="0.25"/>
  <cols>
    <col min="1" max="1" width="14" customWidth="1"/>
    <col min="2" max="2" width="30" customWidth="1"/>
    <col min="3" max="3" width="44" customWidth="1"/>
    <col min="4" max="4" width="22" customWidth="1"/>
    <col min="5" max="5" width="13" customWidth="1"/>
    <col min="6" max="6" width="19" customWidth="1"/>
    <col min="7" max="7" width="20" customWidth="1"/>
    <col min="8" max="8" width="25" customWidth="1"/>
    <col min="9" max="9" width="38" customWidth="1"/>
  </cols>
  <sheetData>
    <row r="1" spans="1:9" ht="39.950000000000003" customHeight="1" x14ac:dyDescent="0.25">
      <c r="A1" s="12" t="s">
        <v>132</v>
      </c>
      <c r="B1" s="10"/>
      <c r="C1" s="10"/>
      <c r="D1" s="10"/>
      <c r="E1" s="10"/>
      <c r="F1" s="10"/>
      <c r="G1" s="10"/>
      <c r="H1" s="10"/>
      <c r="I1" s="10"/>
    </row>
    <row r="2" spans="1:9" ht="38.1" customHeight="1" x14ac:dyDescent="0.25">
      <c r="A2" s="9" t="s">
        <v>133</v>
      </c>
      <c r="B2" s="10"/>
      <c r="C2" s="10"/>
      <c r="D2" s="10"/>
      <c r="E2" s="10"/>
      <c r="F2" s="10"/>
      <c r="G2" s="10"/>
      <c r="H2" s="10"/>
      <c r="I2" s="10"/>
    </row>
    <row r="4" spans="1:9" x14ac:dyDescent="0.25">
      <c r="A4" s="1" t="s">
        <v>2</v>
      </c>
      <c r="B4" s="1" t="s">
        <v>3</v>
      </c>
      <c r="C4" s="1" t="s">
        <v>4</v>
      </c>
      <c r="D4" s="1" t="s">
        <v>5</v>
      </c>
    </row>
    <row r="6" spans="1:9" ht="15.75" x14ac:dyDescent="0.25">
      <c r="A6" s="11" t="s">
        <v>134</v>
      </c>
      <c r="B6" s="10"/>
      <c r="C6" s="10"/>
      <c r="D6" s="10"/>
      <c r="E6" s="10"/>
      <c r="F6" s="10"/>
      <c r="G6" s="10"/>
      <c r="H6" s="10"/>
      <c r="I6" s="10"/>
    </row>
    <row r="7" spans="1:9" ht="38.1" customHeight="1" x14ac:dyDescent="0.25">
      <c r="A7" s="5" t="s">
        <v>135</v>
      </c>
      <c r="B7" s="5" t="s">
        <v>136</v>
      </c>
      <c r="C7" s="5" t="s">
        <v>137</v>
      </c>
      <c r="D7" s="5" t="s">
        <v>24</v>
      </c>
      <c r="E7" s="5" t="s">
        <v>66</v>
      </c>
      <c r="F7" s="5" t="s">
        <v>69</v>
      </c>
      <c r="G7" s="5" t="s">
        <v>25</v>
      </c>
      <c r="H7" s="5" t="s">
        <v>138</v>
      </c>
      <c r="I7" s="5" t="s">
        <v>139</v>
      </c>
    </row>
    <row r="8" spans="1:9" ht="42" customHeight="1" x14ac:dyDescent="0.25">
      <c r="A8" s="6" t="str">
        <f t="shared" ref="A8:A19" si="0">IF(B8="","","STK-"&amp;TEXT(ROW()-7,"000"))</f>
        <v>STK-001</v>
      </c>
      <c r="B8" s="7" t="s">
        <v>140</v>
      </c>
      <c r="C8" s="7" t="s">
        <v>141</v>
      </c>
      <c r="D8" s="7"/>
      <c r="E8" s="7" t="s">
        <v>72</v>
      </c>
      <c r="F8" s="7"/>
      <c r="G8" s="7"/>
      <c r="H8" s="7"/>
      <c r="I8" s="7"/>
    </row>
    <row r="9" spans="1:9" ht="42" customHeight="1" x14ac:dyDescent="0.25">
      <c r="A9" s="6" t="str">
        <f t="shared" si="0"/>
        <v>STK-002</v>
      </c>
      <c r="B9" s="7" t="s">
        <v>74</v>
      </c>
      <c r="C9" s="7" t="s">
        <v>142</v>
      </c>
      <c r="D9" s="7"/>
      <c r="E9" s="7" t="s">
        <v>72</v>
      </c>
      <c r="F9" s="7"/>
      <c r="G9" s="7"/>
      <c r="H9" s="7"/>
      <c r="I9" s="7"/>
    </row>
    <row r="10" spans="1:9" ht="42" customHeight="1" x14ac:dyDescent="0.25">
      <c r="A10" s="6" t="str">
        <f t="shared" si="0"/>
        <v>STK-003</v>
      </c>
      <c r="B10" s="7" t="s">
        <v>88</v>
      </c>
      <c r="C10" s="7" t="s">
        <v>143</v>
      </c>
      <c r="D10" s="7"/>
      <c r="E10" s="7" t="s">
        <v>72</v>
      </c>
      <c r="F10" s="7"/>
      <c r="G10" s="7"/>
      <c r="H10" s="7"/>
      <c r="I10" s="7"/>
    </row>
    <row r="11" spans="1:9" ht="42" customHeight="1" x14ac:dyDescent="0.25">
      <c r="A11" s="6" t="str">
        <f t="shared" si="0"/>
        <v>STK-004</v>
      </c>
      <c r="B11" s="7" t="s">
        <v>144</v>
      </c>
      <c r="C11" s="7" t="s">
        <v>145</v>
      </c>
      <c r="D11" s="7"/>
      <c r="E11" s="7" t="s">
        <v>79</v>
      </c>
      <c r="F11" s="7"/>
      <c r="G11" s="7"/>
      <c r="H11" s="7"/>
      <c r="I11" s="7"/>
    </row>
    <row r="12" spans="1:9" ht="42" customHeight="1" x14ac:dyDescent="0.25">
      <c r="A12" s="6" t="str">
        <f t="shared" si="0"/>
        <v>STK-005</v>
      </c>
      <c r="B12" s="7" t="s">
        <v>93</v>
      </c>
      <c r="C12" s="7" t="s">
        <v>146</v>
      </c>
      <c r="D12" s="7"/>
      <c r="E12" s="7" t="s">
        <v>79</v>
      </c>
      <c r="F12" s="7"/>
      <c r="G12" s="7"/>
      <c r="H12" s="7"/>
      <c r="I12" s="7"/>
    </row>
    <row r="13" spans="1:9" ht="42" customHeight="1" x14ac:dyDescent="0.25">
      <c r="A13" s="6" t="str">
        <f t="shared" si="0"/>
        <v>STK-006</v>
      </c>
      <c r="B13" s="7" t="s">
        <v>99</v>
      </c>
      <c r="C13" s="7" t="s">
        <v>147</v>
      </c>
      <c r="D13" s="7"/>
      <c r="E13" s="7" t="s">
        <v>79</v>
      </c>
      <c r="F13" s="7"/>
      <c r="G13" s="7"/>
      <c r="H13" s="7"/>
      <c r="I13" s="7"/>
    </row>
    <row r="14" spans="1:9" ht="42" customHeight="1" x14ac:dyDescent="0.25">
      <c r="A14" s="6" t="str">
        <f t="shared" si="0"/>
        <v/>
      </c>
      <c r="B14" s="7"/>
      <c r="C14" s="7"/>
      <c r="D14" s="7"/>
      <c r="E14" s="7"/>
      <c r="F14" s="7"/>
      <c r="G14" s="7"/>
      <c r="H14" s="7"/>
      <c r="I14" s="7"/>
    </row>
    <row r="15" spans="1:9" ht="42" customHeight="1" x14ac:dyDescent="0.25">
      <c r="A15" s="6" t="str">
        <f t="shared" si="0"/>
        <v/>
      </c>
      <c r="B15" s="7"/>
      <c r="C15" s="7"/>
      <c r="D15" s="7"/>
      <c r="E15" s="7"/>
      <c r="F15" s="7"/>
      <c r="G15" s="7"/>
      <c r="H15" s="7"/>
      <c r="I15" s="7"/>
    </row>
    <row r="16" spans="1:9" ht="42" customHeight="1" x14ac:dyDescent="0.25">
      <c r="A16" s="6" t="str">
        <f t="shared" si="0"/>
        <v/>
      </c>
      <c r="B16" s="7"/>
      <c r="C16" s="7"/>
      <c r="D16" s="7"/>
      <c r="E16" s="7"/>
      <c r="F16" s="7"/>
      <c r="G16" s="7"/>
      <c r="H16" s="7"/>
      <c r="I16" s="7"/>
    </row>
    <row r="17" spans="1:9" ht="42" customHeight="1" x14ac:dyDescent="0.25">
      <c r="A17" s="6" t="str">
        <f t="shared" si="0"/>
        <v/>
      </c>
      <c r="B17" s="7"/>
      <c r="C17" s="7"/>
      <c r="D17" s="7"/>
      <c r="E17" s="7"/>
      <c r="F17" s="7"/>
      <c r="G17" s="7"/>
      <c r="H17" s="7"/>
      <c r="I17" s="7"/>
    </row>
    <row r="18" spans="1:9" ht="42" customHeight="1" x14ac:dyDescent="0.25">
      <c r="A18" s="6" t="str">
        <f t="shared" si="0"/>
        <v/>
      </c>
      <c r="B18" s="7"/>
      <c r="C18" s="7"/>
      <c r="D18" s="7"/>
      <c r="E18" s="7"/>
      <c r="F18" s="7"/>
      <c r="G18" s="7"/>
      <c r="H18" s="7"/>
      <c r="I18" s="7"/>
    </row>
    <row r="19" spans="1:9" ht="42" customHeight="1" x14ac:dyDescent="0.25">
      <c r="A19" s="6" t="str">
        <f t="shared" si="0"/>
        <v/>
      </c>
      <c r="B19" s="7"/>
      <c r="C19" s="7"/>
      <c r="D19" s="7"/>
      <c r="E19" s="7"/>
      <c r="F19" s="7"/>
      <c r="G19" s="7"/>
      <c r="H19" s="7"/>
      <c r="I19" s="7"/>
    </row>
  </sheetData>
  <mergeCells count="3">
    <mergeCell ref="A1:I1"/>
    <mergeCell ref="A2:I2"/>
    <mergeCell ref="A6:I6"/>
  </mergeCells>
  <conditionalFormatting sqref="E8:E19">
    <cfRule type="expression" dxfId="1" priority="1">
      <formula>E8="Immediate"</formula>
    </cfRule>
  </conditionalFormatting>
  <conditionalFormatting sqref="G8:G19">
    <cfRule type="expression" dxfId="0" priority="2">
      <formula>OR(G8="Sent",G8="Confirmed received")</formula>
    </cfRule>
  </conditionalFormatting>
  <dataValidations count="3">
    <dataValidation type="list" allowBlank="1" showInputMessage="1" showErrorMessage="1" errorTitle="Choose from list" error="Please use the dropdown." promptTitle="Guidance" prompt="Immediate, Next or Monitor." sqref="E8:E19" xr:uid="{00000000-0002-0000-0300-000000000000}">
      <formula1>Priority</formula1>
    </dataValidation>
    <dataValidation type="list" allowBlank="1" showInputMessage="1" showErrorMessage="1" errorTitle="Choose from list" error="Please use the dropdown." promptTitle="Guidance" prompt="Select the practical channel." sqref="F8:F19" xr:uid="{00000000-0002-0000-0300-000001000000}">
      <formula1>Channel</formula1>
    </dataValidation>
    <dataValidation type="list" allowBlank="1" showInputMessage="1" showErrorMessage="1" errorTitle="Choose from list" error="Please use the dropdown." promptTitle="Guidance" prompt="Update status." sqref="G8:G19" xr:uid="{00000000-0002-0000-0300-000002000000}">
      <formula1>StakeholderStatus</formula1>
    </dataValidation>
  </dataValidations>
  <hyperlinks>
    <hyperlink ref="A4" location="'Control Centre'!A1" display="Control Centre" xr:uid="{00000000-0004-0000-0300-000000000000}"/>
    <hyperlink ref="B4" location="'Enquiries'!A1" display="Enquiries" xr:uid="{00000000-0004-0000-0300-000001000000}"/>
    <hyperlink ref="C4" location="'Stakeholders'!A1" display="Stakeholders" xr:uid="{00000000-0004-0000-0300-000002000000}"/>
    <hyperlink ref="D4" location="'Setup &amp; Instructions'!A1" display="Setup &amp; Instructions" xr:uid="{00000000-0004-0000-0300-000003000000}"/>
  </hyperlinks>
  <pageMargins left="0.75" right="0.75" top="1" bottom="1" header="0.5" footer="0.5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33A653D79BF348863455F1227C4F07" ma:contentTypeVersion="17" ma:contentTypeDescription="Create a new document." ma:contentTypeScope="" ma:versionID="a2c3eda9a6df87aa106181528eb92d85">
  <xsd:schema xmlns:xsd="http://www.w3.org/2001/XMLSchema" xmlns:xs="http://www.w3.org/2001/XMLSchema" xmlns:p="http://schemas.microsoft.com/office/2006/metadata/properties" xmlns:ns2="cacc41d5-6b46-4edb-90e7-dab36cced8f2" xmlns:ns3="cb1a930b-a232-4d0c-8506-6f7b593e6206" targetNamespace="http://schemas.microsoft.com/office/2006/metadata/properties" ma:root="true" ma:fieldsID="fa5e126b370a26f6ed73173487bd1a14" ns2:_="" ns3:_="">
    <xsd:import namespace="cacc41d5-6b46-4edb-90e7-dab36cced8f2"/>
    <xsd:import namespace="cb1a930b-a232-4d0c-8506-6f7b593e6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Tutoronboardingsts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c41d5-6b46-4edb-90e7-dab36cced8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edd046c-fb3b-47a8-b9a1-22ce247594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utoronboardingststus" ma:index="21" nillable="true" ma:displayName="Tutor onboarding status" ma:format="Dropdown" ma:internalName="Tutoronboardingststus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a930b-a232-4d0c-8506-6f7b593e620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4507304-962a-4723-941f-720481a88f4b}" ma:internalName="TaxCatchAll" ma:showField="CatchAllData" ma:web="cb1a930b-a232-4d0c-8506-6f7b593e6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cc41d5-6b46-4edb-90e7-dab36cced8f2">
      <Terms xmlns="http://schemas.microsoft.com/office/infopath/2007/PartnerControls"/>
    </lcf76f155ced4ddcb4097134ff3c332f>
    <TaxCatchAll xmlns="cb1a930b-a232-4d0c-8506-6f7b593e6206" xsi:nil="true"/>
    <Tutoronboardingststus xmlns="cacc41d5-6b46-4edb-90e7-dab36cced8f2" xsi:nil="true"/>
  </documentManagement>
</p:properties>
</file>

<file path=customXml/itemProps1.xml><?xml version="1.0" encoding="utf-8"?>
<ds:datastoreItem xmlns:ds="http://schemas.openxmlformats.org/officeDocument/2006/customXml" ds:itemID="{23A88633-147F-403F-AE8B-13B4392589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c41d5-6b46-4edb-90e7-dab36cced8f2"/>
    <ds:schemaRef ds:uri="cb1a930b-a232-4d0c-8506-6f7b593e6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700FF8-0061-4CEE-876B-EEA8F2F317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5A3F76-021A-403B-8C67-6AE8510B6C32}">
  <ds:schemaRefs>
    <ds:schemaRef ds:uri="http://schemas.microsoft.com/office/2006/metadata/properties"/>
    <ds:schemaRef ds:uri="http://schemas.microsoft.com/office/infopath/2007/PartnerControls"/>
    <ds:schemaRef ds:uri="cacc41d5-6b46-4edb-90e7-dab36cced8f2"/>
    <ds:schemaRef ds:uri="cb1a930b-a232-4d0c-8506-6f7b593e62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Control Centre</vt:lpstr>
      <vt:lpstr>Setup &amp; Instructions</vt:lpstr>
      <vt:lpstr>Enquiries</vt:lpstr>
      <vt:lpstr>Stakeholders</vt:lpstr>
      <vt:lpstr>ActionStatus</vt:lpstr>
      <vt:lpstr>AudienceType</vt:lpstr>
      <vt:lpstr>Channel</vt:lpstr>
      <vt:lpstr>EnquiryStatus</vt:lpstr>
      <vt:lpstr>Priority</vt:lpstr>
      <vt:lpstr>StakeholderStatus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Iain Wallace</cp:lastModifiedBy>
  <cp:revision/>
  <dcterms:created xsi:type="dcterms:W3CDTF">2026-10-07T09:33:29Z</dcterms:created>
  <dcterms:modified xsi:type="dcterms:W3CDTF">2026-10-20T08:10:47Z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0x0101000133A653D79BF348863455F1227C4F07</vt:lpwstr>
  </property>
  <property fmtid="{D5CDD505-2E9C-101B-9397-08002B2CF9AE}" pid="3" name="MediaServiceImageTags">
    <vt:lpwstr/>
  </property>
</Properties>
</file>